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<sst xmlns="http://schemas.openxmlformats.org/spreadsheetml/2006/main" count="263" uniqueCount="107">
  <si>
    <t>APÊNDICE II - Plano Individual de Trabalho Docente - PIT</t>
  </si>
  <si>
    <t>Ano Letivo:</t>
  </si>
  <si>
    <t>Nome do(a) Professor(a):</t>
  </si>
  <si>
    <t>Fulano de Tal</t>
  </si>
  <si>
    <t>Matrícula SIAPE:</t>
  </si>
  <si>
    <t>Departamento/Unidade Acadêmica:</t>
  </si>
  <si>
    <t>DC</t>
  </si>
  <si>
    <t>E-Mail Institucional:</t>
  </si>
  <si>
    <t>xxx.zzz@ufrpe.br</t>
  </si>
  <si>
    <t>Fone:</t>
  </si>
  <si>
    <t>3320-5533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</si>
  <si>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</si>
  <si>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</si>
  <si>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</si>
  <si>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</si>
  <si>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</si>
  <si>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Não</t>
  </si>
  <si>
    <t>MINISTRAÇÃO DE AULA</t>
  </si>
  <si>
    <t>Max</t>
  </si>
  <si>
    <t>Min</t>
  </si>
  <si>
    <t>C.H. Plan.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</si>
  <si>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</si>
  <si>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</si>
  <si>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</si>
  <si>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</si>
  <si>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</si>
  <si>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</si>
  <si>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</si>
  <si>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Orientação e/ou supervisão principal de alunos de graduação (programas de estímulo à docência, monografia, bolsa permanência, PET, monitoria, tutorial de 1º ano, cooperação internacional, PAVI, TCC, ESO, ACC, incluindo estágios não obrigatórios)</t>
  </si>
  <si>
    <t>Tutoria ou preceptoria de Programas de Residência (PR)</t>
  </si>
  <si>
    <r>
      <rPr>
        <sz val="10"/>
        <color rgb="FF000000"/>
        <rFont val="Arial"/>
        <family val="0"/>
      </rPr>
      <t>Orientação principal de alunos de pós-graduação (</t>
    </r>
    <r>
      <rPr>
        <i/>
        <sz val="10"/>
        <color indexed="8"/>
        <rFont val="Arial"/>
        <family val="0"/>
      </rPr>
      <t xml:space="preserve">Stricto sensu </t>
    </r>
    <r>
      <rPr>
        <sz val="10"/>
        <color rgb="FF000000"/>
        <rFont val="Arial"/>
        <family val="0"/>
      </rPr>
      <t xml:space="preserve">e </t>
    </r>
    <r>
      <rPr>
        <i/>
        <sz val="10"/>
        <color indexed="8"/>
        <rFont val="Arial"/>
        <family val="0"/>
      </rPr>
      <t>Lato sensu</t>
    </r>
    <r>
      <rPr>
        <sz val="10"/>
        <color rgb="FF000000"/>
        <rFont val="Arial"/>
        <family val="0"/>
      </rPr>
      <t>)</t>
    </r>
  </si>
  <si>
    <r>
      <rPr>
        <sz val="10"/>
        <color rgb="FF000000"/>
        <rFont val="Arial"/>
        <family val="0"/>
      </rPr>
      <t>Co-orientação de alunos de pós-graduação (</t>
    </r>
    <r>
      <rPr>
        <i/>
        <sz val="10"/>
        <color indexed="8"/>
        <rFont val="Arial"/>
        <family val="0"/>
      </rPr>
      <t xml:space="preserve">Stricto sensu </t>
    </r>
    <r>
      <rPr>
        <sz val="10"/>
        <color rgb="FF000000"/>
        <rFont val="Arial"/>
        <family val="0"/>
      </rPr>
      <t xml:space="preserve">e </t>
    </r>
    <r>
      <rPr>
        <i/>
        <sz val="10"/>
        <color indexed="8"/>
        <rFont val="Arial"/>
        <family val="0"/>
      </rPr>
      <t>Lato sensu</t>
    </r>
    <r>
      <rPr>
        <sz val="10"/>
        <color rgb="FF000000"/>
        <rFont val="Arial"/>
        <family val="0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</si>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</sst>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sz val="15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0"/>
    </font>
    <font>
      <b/>
      <sz val="10"/>
      <color rgb="FFC9211E"/>
      <name val="Arial"/>
      <family val="0"/>
    </font>
    <font>
      <sz val="10"/>
      <color rgb="FFC9211E"/>
      <name val="Arial"/>
      <family val="0"/>
    </font>
    <font>
      <sz val="1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33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/>
      <top style="medium">
        <color rgb="FF000000"/>
      </top>
      <bottom style="medium">
        <color rgb="FF000000"/>
      </bottom>
    </border>
    <border>
      <left/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/>
    </border>
    <border>
      <left/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41" fillId="33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34" borderId="14" xfId="0" applyFont="1" applyFill="1" applyBorder="1" applyAlignment="1">
      <alignment horizontal="center" vertical="center"/>
    </xf>
    <xf numFmtId="164" fontId="0" fillId="35" borderId="15" xfId="0" applyNumberFormat="1" applyFont="1" applyFill="1" applyBorder="1" applyAlignment="1">
      <alignment horizontal="center" vertical="center"/>
    </xf>
    <xf numFmtId="164" fontId="4" fillId="36" borderId="15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64" fontId="0" fillId="36" borderId="15" xfId="0" applyNumberFormat="1" applyFont="1" applyFill="1" applyBorder="1" applyAlignment="1">
      <alignment horizontal="center" vertical="center"/>
    </xf>
    <xf numFmtId="164" fontId="0" fillId="35" borderId="16" xfId="0" applyNumberFormat="1" applyFont="1" applyFill="1" applyBorder="1" applyAlignment="1">
      <alignment horizontal="center" vertical="center"/>
    </xf>
    <xf numFmtId="164" fontId="0" fillId="37" borderId="16" xfId="0" applyNumberFormat="1" applyFont="1" applyFill="1" applyBorder="1" applyAlignment="1">
      <alignment horizontal="center" vertical="center"/>
    </xf>
    <xf numFmtId="164" fontId="0" fillId="36" borderId="15" xfId="0" applyNumberFormat="1" applyFont="1" applyFill="1" applyBorder="1" applyAlignment="1">
      <alignment horizontal="center" vertical="center"/>
    </xf>
    <xf numFmtId="164" fontId="41" fillId="35" borderId="16" xfId="0" applyNumberFormat="1" applyFont="1" applyFill="1" applyBorder="1" applyAlignment="1">
      <alignment horizontal="center" vertical="center"/>
    </xf>
    <xf numFmtId="164" fontId="0" fillId="37" borderId="17" xfId="0" applyNumberFormat="1" applyFont="1" applyFill="1" applyBorder="1" applyAlignment="1">
      <alignment horizontal="center" vertical="center"/>
    </xf>
    <xf numFmtId="164" fontId="0" fillId="37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0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1" fillId="38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1" fillId="38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0" fillId="34" borderId="27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left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4"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ont>
        <name val="Arial"/>
        <color rgb="FF000000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ont>
        <name val="Arial"/>
        <color rgb="FF000000"/>
      </font>
      <fill>
        <patternFill patternType="solid">
          <fgColor rgb="FF33CC66"/>
          <bgColor rgb="FF33CC66"/>
        </patternFill>
      </fill>
    </dxf>
    <dxf>
      <font>
        <name val="Arial"/>
        <color rgb="FF000000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105</xdr:row>
      <xdr:rowOff>0</xdr:rowOff>
    </xdr:from>
    <xdr:ext cx="314325" cy="152400"/>
    <xdr:sp>
      <xdr:nvSpPr>
        <xdr:cNvPr id="1" name="Shape 3"/>
        <xdr:cNvSpPr>
          <a:spLocks/>
        </xdr:cNvSpPr>
      </xdr:nvSpPr>
      <xdr:spPr>
        <a:xfrm>
          <a:off x="161925" y="26403300"/>
          <a:ext cx="314325" cy="152400"/>
        </a:xfrm>
        <a:prstGeom prst="rect">
          <a:avLst/>
        </a:prstGeom>
        <a:solidFill>
          <a:srgbClr val="33CC66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25" tIns="91425" rIns="91425" bIns="91425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42.421875" style="0" customWidth="1"/>
    <col min="3" max="3" width="4.00390625" style="0" customWidth="1"/>
    <col min="4" max="4" width="6.7109375" style="0" customWidth="1"/>
    <col min="5" max="5" width="6.140625" style="0" customWidth="1"/>
    <col min="6" max="6" width="5.28125" style="0" customWidth="1"/>
    <col min="7" max="8" width="6.7109375" style="0" customWidth="1"/>
    <col min="9" max="9" width="10.57421875" style="0" customWidth="1"/>
    <col min="10" max="10" width="1.57421875" style="0" customWidth="1"/>
    <col min="11" max="11" width="1.7109375" style="0" customWidth="1"/>
    <col min="12" max="12" width="6.28125" style="0" hidden="1" customWidth="1"/>
  </cols>
  <sheetData>
    <row r="1" spans="1:26" ht="30" customHeight="1">
      <c r="A1" s="1"/>
      <c r="B1" s="36" t="s">
        <v>0</v>
      </c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 t="s">
        <v>1</v>
      </c>
      <c r="C2" s="37">
        <v>2021</v>
      </c>
      <c r="D2" s="38"/>
      <c r="E2" s="38"/>
      <c r="F2" s="38"/>
      <c r="G2" s="38"/>
      <c r="H2" s="38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3" t="s">
        <v>2</v>
      </c>
      <c r="C3" s="40" t="s">
        <v>3</v>
      </c>
      <c r="D3" s="41"/>
      <c r="E3" s="41"/>
      <c r="F3" s="41"/>
      <c r="G3" s="41"/>
      <c r="H3" s="41"/>
      <c r="I3" s="42"/>
      <c r="J3" s="1"/>
      <c r="K3" s="1"/>
      <c r="L3" s="1">
        <f>IF(ISNUMBER(SEARCH("40",C9)),40,IF(ISNUMBER(SEARCH("20",C9)),20,""))</f>
        <v>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3" t="s">
        <v>4</v>
      </c>
      <c r="C4" s="40">
        <v>12345</v>
      </c>
      <c r="D4" s="41"/>
      <c r="E4" s="41"/>
      <c r="F4" s="41"/>
      <c r="G4" s="41"/>
      <c r="H4" s="41"/>
      <c r="I4" s="4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3" t="s">
        <v>5</v>
      </c>
      <c r="C5" s="40" t="s">
        <v>6</v>
      </c>
      <c r="D5" s="41"/>
      <c r="E5" s="41"/>
      <c r="F5" s="41"/>
      <c r="G5" s="41"/>
      <c r="H5" s="41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3" t="s">
        <v>7</v>
      </c>
      <c r="C6" s="40" t="s">
        <v>8</v>
      </c>
      <c r="D6" s="41"/>
      <c r="E6" s="41"/>
      <c r="F6" s="41"/>
      <c r="G6" s="41"/>
      <c r="H6" s="41"/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3" t="s">
        <v>9</v>
      </c>
      <c r="C7" s="40" t="s">
        <v>10</v>
      </c>
      <c r="D7" s="41"/>
      <c r="E7" s="41"/>
      <c r="F7" s="41"/>
      <c r="G7" s="41"/>
      <c r="H7" s="41"/>
      <c r="I7" s="4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3" t="s">
        <v>11</v>
      </c>
      <c r="C8" s="40" t="s">
        <v>12</v>
      </c>
      <c r="D8" s="43"/>
      <c r="E8" s="4"/>
      <c r="F8" s="44"/>
      <c r="G8" s="41"/>
      <c r="H8" s="41"/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5" t="s">
        <v>13</v>
      </c>
      <c r="C9" s="40" t="s">
        <v>14</v>
      </c>
      <c r="D9" s="41"/>
      <c r="E9" s="43"/>
      <c r="F9" s="6"/>
      <c r="G9" s="44"/>
      <c r="H9" s="41"/>
      <c r="I9" s="4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7" t="s">
        <v>15</v>
      </c>
      <c r="C10" s="45" t="s">
        <v>16</v>
      </c>
      <c r="D10" s="46"/>
      <c r="E10" s="47"/>
      <c r="F10" s="8"/>
      <c r="G10" s="48"/>
      <c r="H10" s="46"/>
      <c r="I10" s="4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28" t="s">
        <v>17</v>
      </c>
      <c r="C12" s="26"/>
      <c r="D12" s="26"/>
      <c r="E12" s="26"/>
      <c r="F12" s="26"/>
      <c r="G12" s="26"/>
      <c r="H12" s="26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9"/>
      <c r="G13" s="10" t="s">
        <v>18</v>
      </c>
      <c r="H13" s="10" t="s">
        <v>19</v>
      </c>
      <c r="I13" s="10" t="s">
        <v>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"/>
      <c r="B14" s="25" t="s">
        <v>21</v>
      </c>
      <c r="C14" s="26"/>
      <c r="D14" s="26"/>
      <c r="E14" s="26"/>
      <c r="F14" s="27"/>
      <c r="G14" s="11" t="s">
        <v>22</v>
      </c>
      <c r="H14" s="11">
        <f>IF(ISNUMBER(SEARCH("9",C10)),0,4)</f>
        <v>4</v>
      </c>
      <c r="I14" s="12">
        <v>8</v>
      </c>
      <c r="J14" s="13">
        <f>IF(I14="","",IF(I14&lt;H14," &lt;-C.H. PLANEJADA ABAIXO DO MÍNIMO",IF(I14&gt;G14," &lt;-C.H. PLANEJADA ACIMA DO MÁXIMO","")))</f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"/>
      <c r="B15" s="25" t="s">
        <v>23</v>
      </c>
      <c r="C15" s="26"/>
      <c r="D15" s="26"/>
      <c r="E15" s="26"/>
      <c r="F15" s="27"/>
      <c r="G15" s="11" t="s">
        <v>22</v>
      </c>
      <c r="H15" s="11" t="s">
        <v>22</v>
      </c>
      <c r="I15" s="14">
        <v>4</v>
      </c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9" t="s">
        <v>24</v>
      </c>
      <c r="G16" s="15">
        <f>IF(L3=40,20,IF(L3=20,12,"Regime?"))</f>
        <v>20</v>
      </c>
      <c r="H16" s="15">
        <f>IF(ISNUMBER(SEARCH("Não",C10)),8,IF(ISNUMBER(SEARCH("10",C10)),4,0))</f>
        <v>8</v>
      </c>
      <c r="I16" s="16">
        <f>IF(I14="","",SUM(I14:I15))</f>
        <v>12</v>
      </c>
      <c r="J16" s="13">
        <f>IF(I14="","",IF(I16&lt;H16," &lt;-C.H. PLANEJADA ABAIXO DO MÍNIMO",IF(I16&gt;G16," &lt;-C.H. PLANEJADA ACIMA DO MÁXIMO","")))</f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9"/>
      <c r="G17" s="9"/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8" t="s">
        <v>25</v>
      </c>
      <c r="C18" s="26"/>
      <c r="D18" s="26"/>
      <c r="E18" s="26"/>
      <c r="F18" s="26"/>
      <c r="G18" s="26"/>
      <c r="H18" s="26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9"/>
      <c r="G19" s="10" t="s">
        <v>18</v>
      </c>
      <c r="H19" s="10" t="s">
        <v>19</v>
      </c>
      <c r="I19" s="10" t="s">
        <v>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5" customHeight="1">
      <c r="A20" s="1"/>
      <c r="B20" s="25" t="s">
        <v>26</v>
      </c>
      <c r="C20" s="26"/>
      <c r="D20" s="26"/>
      <c r="E20" s="26"/>
      <c r="F20" s="27"/>
      <c r="G20" s="11">
        <f>IF(I16="","Aulas?",IF(I16&lt;=L3/2,I16,L3-I16))</f>
        <v>12</v>
      </c>
      <c r="H20" s="11" t="s">
        <v>22</v>
      </c>
      <c r="I20" s="14">
        <v>12</v>
      </c>
      <c r="J20" s="13">
        <f>IF(I20&gt;G20," &lt;-C.H. PLANEJADA ACIMA DO MÁXIMO","")</f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0.5" customHeight="1">
      <c r="A21" s="1"/>
      <c r="B21" s="25" t="s">
        <v>27</v>
      </c>
      <c r="C21" s="26"/>
      <c r="D21" s="26"/>
      <c r="E21" s="26"/>
      <c r="F21" s="27"/>
      <c r="G21" s="11" t="s">
        <v>22</v>
      </c>
      <c r="H21" s="11" t="s">
        <v>22</v>
      </c>
      <c r="I21" s="17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3.25" customHeight="1">
      <c r="A22" s="1"/>
      <c r="B22" s="25" t="s">
        <v>28</v>
      </c>
      <c r="C22" s="26"/>
      <c r="D22" s="26"/>
      <c r="E22" s="26"/>
      <c r="F22" s="27"/>
      <c r="G22" s="11" t="s">
        <v>22</v>
      </c>
      <c r="H22" s="11" t="s">
        <v>22</v>
      </c>
      <c r="I22" s="17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25" t="s">
        <v>29</v>
      </c>
      <c r="C23" s="26"/>
      <c r="D23" s="26"/>
      <c r="E23" s="26"/>
      <c r="F23" s="27"/>
      <c r="G23" s="11"/>
      <c r="H23" s="11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25" t="s">
        <v>30</v>
      </c>
      <c r="C24" s="26"/>
      <c r="D24" s="26"/>
      <c r="E24" s="26"/>
      <c r="F24" s="27"/>
      <c r="G24" s="11" t="s">
        <v>22</v>
      </c>
      <c r="H24" s="11" t="s">
        <v>22</v>
      </c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25" t="s">
        <v>31</v>
      </c>
      <c r="C25" s="26"/>
      <c r="D25" s="26"/>
      <c r="E25" s="26"/>
      <c r="F25" s="27"/>
      <c r="G25" s="11" t="s">
        <v>22</v>
      </c>
      <c r="H25" s="11" t="s">
        <v>22</v>
      </c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5" t="s">
        <v>32</v>
      </c>
      <c r="C26" s="26"/>
      <c r="D26" s="26"/>
      <c r="E26" s="26"/>
      <c r="F26" s="27"/>
      <c r="G26" s="11" t="s">
        <v>22</v>
      </c>
      <c r="H26" s="11" t="s">
        <v>22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5" t="s">
        <v>33</v>
      </c>
      <c r="C27" s="26"/>
      <c r="D27" s="26"/>
      <c r="E27" s="26"/>
      <c r="F27" s="27"/>
      <c r="G27" s="11" t="s">
        <v>22</v>
      </c>
      <c r="H27" s="11" t="s">
        <v>22</v>
      </c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25" t="s">
        <v>34</v>
      </c>
      <c r="C28" s="26"/>
      <c r="D28" s="26"/>
      <c r="E28" s="26"/>
      <c r="F28" s="27"/>
      <c r="G28" s="11" t="s">
        <v>22</v>
      </c>
      <c r="H28" s="11" t="s">
        <v>22</v>
      </c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5" t="s">
        <v>35</v>
      </c>
      <c r="C29" s="26"/>
      <c r="D29" s="26"/>
      <c r="E29" s="26"/>
      <c r="F29" s="27"/>
      <c r="G29" s="11" t="s">
        <v>22</v>
      </c>
      <c r="H29" s="11" t="s">
        <v>22</v>
      </c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5" t="s">
        <v>36</v>
      </c>
      <c r="C30" s="26"/>
      <c r="D30" s="26"/>
      <c r="E30" s="26"/>
      <c r="F30" s="27"/>
      <c r="G30" s="11" t="s">
        <v>22</v>
      </c>
      <c r="H30" s="11" t="s">
        <v>22</v>
      </c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1"/>
      <c r="B31" s="25" t="s">
        <v>37</v>
      </c>
      <c r="C31" s="26"/>
      <c r="D31" s="26"/>
      <c r="E31" s="26"/>
      <c r="F31" s="27"/>
      <c r="G31" s="11" t="s">
        <v>22</v>
      </c>
      <c r="H31" s="11" t="s">
        <v>22</v>
      </c>
      <c r="I31" s="17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5" t="s">
        <v>38</v>
      </c>
      <c r="C32" s="26"/>
      <c r="D32" s="26"/>
      <c r="E32" s="26"/>
      <c r="F32" s="27"/>
      <c r="G32" s="11" t="s">
        <v>22</v>
      </c>
      <c r="H32" s="11" t="s">
        <v>22</v>
      </c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8.5" customHeight="1">
      <c r="A33" s="1"/>
      <c r="B33" s="25" t="s">
        <v>39</v>
      </c>
      <c r="C33" s="26"/>
      <c r="D33" s="26"/>
      <c r="E33" s="26"/>
      <c r="F33" s="27"/>
      <c r="G33" s="11" t="s">
        <v>22</v>
      </c>
      <c r="H33" s="11" t="s">
        <v>22</v>
      </c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" customHeight="1">
      <c r="A34" s="1"/>
      <c r="B34" s="25" t="s">
        <v>40</v>
      </c>
      <c r="C34" s="26"/>
      <c r="D34" s="26"/>
      <c r="E34" s="26"/>
      <c r="F34" s="27"/>
      <c r="G34" s="11" t="s">
        <v>22</v>
      </c>
      <c r="H34" s="11" t="s">
        <v>22</v>
      </c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9" t="s">
        <v>41</v>
      </c>
      <c r="G35" s="15" t="s">
        <v>22</v>
      </c>
      <c r="H35" s="15" t="s">
        <v>22</v>
      </c>
      <c r="I35" s="16">
        <f>SUM(I20:I34)</f>
        <v>16</v>
      </c>
      <c r="J35" s="13">
        <f>IF(I35&gt;L3," &lt;-EXCEDEU REGIME DE TRABALHO","")</f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28" t="s">
        <v>42</v>
      </c>
      <c r="C37" s="26"/>
      <c r="D37" s="26"/>
      <c r="E37" s="26"/>
      <c r="F37" s="26"/>
      <c r="G37" s="26"/>
      <c r="H37" s="26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0" t="s">
        <v>18</v>
      </c>
      <c r="H38" s="10" t="s">
        <v>19</v>
      </c>
      <c r="I38" s="10" t="s">
        <v>20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1"/>
      <c r="B39" s="25" t="s">
        <v>43</v>
      </c>
      <c r="C39" s="26"/>
      <c r="D39" s="26"/>
      <c r="E39" s="26"/>
      <c r="F39" s="27"/>
      <c r="G39" s="11" t="s">
        <v>22</v>
      </c>
      <c r="H39" s="11" t="s">
        <v>22</v>
      </c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1"/>
      <c r="B40" s="25" t="s">
        <v>44</v>
      </c>
      <c r="C40" s="26"/>
      <c r="D40" s="26"/>
      <c r="E40" s="26"/>
      <c r="F40" s="27"/>
      <c r="G40" s="11" t="s">
        <v>22</v>
      </c>
      <c r="H40" s="11" t="s">
        <v>22</v>
      </c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5" t="s">
        <v>45</v>
      </c>
      <c r="C41" s="26"/>
      <c r="D41" s="26"/>
      <c r="E41" s="26"/>
      <c r="F41" s="27"/>
      <c r="G41" s="11" t="s">
        <v>22</v>
      </c>
      <c r="H41" s="11" t="s">
        <v>22</v>
      </c>
      <c r="I41" s="17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5" t="s">
        <v>46</v>
      </c>
      <c r="C42" s="26"/>
      <c r="D42" s="26"/>
      <c r="E42" s="26"/>
      <c r="F42" s="27"/>
      <c r="G42" s="11" t="s">
        <v>22</v>
      </c>
      <c r="H42" s="11" t="s">
        <v>22</v>
      </c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25" t="s">
        <v>47</v>
      </c>
      <c r="C43" s="26"/>
      <c r="D43" s="26"/>
      <c r="E43" s="26"/>
      <c r="F43" s="27"/>
      <c r="G43" s="11" t="s">
        <v>22</v>
      </c>
      <c r="H43" s="11" t="s">
        <v>22</v>
      </c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25" t="s">
        <v>48</v>
      </c>
      <c r="C44" s="26"/>
      <c r="D44" s="26"/>
      <c r="E44" s="26"/>
      <c r="F44" s="27"/>
      <c r="G44" s="11" t="s">
        <v>22</v>
      </c>
      <c r="H44" s="11" t="s">
        <v>22</v>
      </c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1"/>
      <c r="B45" s="25" t="s">
        <v>49</v>
      </c>
      <c r="C45" s="26"/>
      <c r="D45" s="26"/>
      <c r="E45" s="26"/>
      <c r="F45" s="27"/>
      <c r="G45" s="11" t="s">
        <v>22</v>
      </c>
      <c r="H45" s="11" t="s">
        <v>22</v>
      </c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5" t="s">
        <v>50</v>
      </c>
      <c r="C46" s="26"/>
      <c r="D46" s="26"/>
      <c r="E46" s="26"/>
      <c r="F46" s="27"/>
      <c r="G46" s="11" t="s">
        <v>22</v>
      </c>
      <c r="H46" s="11" t="s">
        <v>22</v>
      </c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5" t="s">
        <v>51</v>
      </c>
      <c r="C47" s="26"/>
      <c r="D47" s="26"/>
      <c r="E47" s="26"/>
      <c r="F47" s="27"/>
      <c r="G47" s="11" t="s">
        <v>22</v>
      </c>
      <c r="H47" s="11" t="s">
        <v>22</v>
      </c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1"/>
      <c r="B48" s="25" t="s">
        <v>52</v>
      </c>
      <c r="C48" s="26"/>
      <c r="D48" s="26"/>
      <c r="E48" s="26"/>
      <c r="F48" s="27"/>
      <c r="G48" s="11" t="s">
        <v>22</v>
      </c>
      <c r="H48" s="11" t="s">
        <v>22</v>
      </c>
      <c r="I48" s="17">
        <v>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1"/>
      <c r="B49" s="25" t="s">
        <v>53</v>
      </c>
      <c r="C49" s="26"/>
      <c r="D49" s="26"/>
      <c r="E49" s="26"/>
      <c r="F49" s="27"/>
      <c r="G49" s="11" t="s">
        <v>22</v>
      </c>
      <c r="H49" s="11" t="s">
        <v>22</v>
      </c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25" t="s">
        <v>54</v>
      </c>
      <c r="C50" s="26"/>
      <c r="D50" s="26"/>
      <c r="E50" s="26"/>
      <c r="F50" s="27"/>
      <c r="G50" s="11" t="s">
        <v>22</v>
      </c>
      <c r="H50" s="11" t="s">
        <v>22</v>
      </c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"/>
      <c r="B51" s="25" t="s">
        <v>55</v>
      </c>
      <c r="C51" s="26"/>
      <c r="D51" s="26"/>
      <c r="E51" s="26"/>
      <c r="F51" s="27"/>
      <c r="G51" s="11" t="s">
        <v>22</v>
      </c>
      <c r="H51" s="11" t="s">
        <v>22</v>
      </c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25" t="s">
        <v>56</v>
      </c>
      <c r="C52" s="26"/>
      <c r="D52" s="26"/>
      <c r="E52" s="26"/>
      <c r="F52" s="27"/>
      <c r="G52" s="11" t="str">
        <f>G48</f>
        <v>-</v>
      </c>
      <c r="H52" s="11" t="s">
        <v>22</v>
      </c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25" t="s">
        <v>57</v>
      </c>
      <c r="C53" s="26"/>
      <c r="D53" s="26"/>
      <c r="E53" s="26"/>
      <c r="F53" s="27"/>
      <c r="G53" s="11" t="s">
        <v>22</v>
      </c>
      <c r="H53" s="11" t="s">
        <v>22</v>
      </c>
      <c r="I53" s="1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5" t="s">
        <v>58</v>
      </c>
      <c r="C54" s="26"/>
      <c r="D54" s="26"/>
      <c r="E54" s="26"/>
      <c r="F54" s="27"/>
      <c r="G54" s="11" t="s">
        <v>22</v>
      </c>
      <c r="H54" s="11" t="s">
        <v>22</v>
      </c>
      <c r="I54" s="1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1"/>
      <c r="B55" s="25" t="s">
        <v>59</v>
      </c>
      <c r="C55" s="26"/>
      <c r="D55" s="26"/>
      <c r="E55" s="26"/>
      <c r="F55" s="27"/>
      <c r="G55" s="11" t="s">
        <v>22</v>
      </c>
      <c r="H55" s="11" t="s">
        <v>22</v>
      </c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25" t="s">
        <v>60</v>
      </c>
      <c r="C56" s="26"/>
      <c r="D56" s="26"/>
      <c r="E56" s="26"/>
      <c r="F56" s="27"/>
      <c r="G56" s="11" t="s">
        <v>22</v>
      </c>
      <c r="H56" s="11" t="s">
        <v>22</v>
      </c>
      <c r="I56" s="17">
        <v>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25" t="s">
        <v>61</v>
      </c>
      <c r="C57" s="26"/>
      <c r="D57" s="26"/>
      <c r="E57" s="26"/>
      <c r="F57" s="27"/>
      <c r="G57" s="11" t="s">
        <v>22</v>
      </c>
      <c r="H57" s="11" t="s">
        <v>22</v>
      </c>
      <c r="I57" s="1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25" t="s">
        <v>62</v>
      </c>
      <c r="C58" s="26"/>
      <c r="D58" s="26"/>
      <c r="E58" s="26"/>
      <c r="F58" s="27"/>
      <c r="G58" s="11" t="s">
        <v>22</v>
      </c>
      <c r="H58" s="11" t="s">
        <v>22</v>
      </c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25" t="s">
        <v>63</v>
      </c>
      <c r="C59" s="26"/>
      <c r="D59" s="26"/>
      <c r="E59" s="26"/>
      <c r="F59" s="27"/>
      <c r="G59" s="11" t="s">
        <v>22</v>
      </c>
      <c r="H59" s="11" t="s">
        <v>22</v>
      </c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>
      <c r="A60" s="1"/>
      <c r="B60" s="25" t="s">
        <v>64</v>
      </c>
      <c r="C60" s="26"/>
      <c r="D60" s="26"/>
      <c r="E60" s="26"/>
      <c r="F60" s="27"/>
      <c r="G60" s="11" t="s">
        <v>22</v>
      </c>
      <c r="H60" s="11" t="s">
        <v>22</v>
      </c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>
      <c r="A61" s="1"/>
      <c r="B61" s="25" t="s">
        <v>65</v>
      </c>
      <c r="C61" s="26"/>
      <c r="D61" s="26"/>
      <c r="E61" s="26"/>
      <c r="F61" s="27"/>
      <c r="G61" s="11" t="s">
        <v>22</v>
      </c>
      <c r="H61" s="11" t="s">
        <v>22</v>
      </c>
      <c r="I61" s="1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5" customHeight="1">
      <c r="A62" s="1"/>
      <c r="B62" s="25" t="s">
        <v>66</v>
      </c>
      <c r="C62" s="26"/>
      <c r="D62" s="26"/>
      <c r="E62" s="26"/>
      <c r="F62" s="27"/>
      <c r="G62" s="11" t="s">
        <v>22</v>
      </c>
      <c r="H62" s="11" t="s">
        <v>22</v>
      </c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25" t="s">
        <v>67</v>
      </c>
      <c r="C63" s="26"/>
      <c r="D63" s="26"/>
      <c r="E63" s="26"/>
      <c r="F63" s="27"/>
      <c r="G63" s="11" t="s">
        <v>22</v>
      </c>
      <c r="H63" s="11" t="s">
        <v>22</v>
      </c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1"/>
      <c r="B64" s="25" t="s">
        <v>68</v>
      </c>
      <c r="C64" s="26"/>
      <c r="D64" s="26"/>
      <c r="E64" s="26"/>
      <c r="F64" s="27"/>
      <c r="G64" s="11" t="s">
        <v>22</v>
      </c>
      <c r="H64" s="11" t="s">
        <v>22</v>
      </c>
      <c r="I64" s="17">
        <v>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"/>
      <c r="B65" s="25" t="s">
        <v>69</v>
      </c>
      <c r="C65" s="26"/>
      <c r="D65" s="26"/>
      <c r="E65" s="26"/>
      <c r="F65" s="27"/>
      <c r="G65" s="11" t="s">
        <v>22</v>
      </c>
      <c r="H65" s="11" t="s">
        <v>22</v>
      </c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5" t="s">
        <v>70</v>
      </c>
      <c r="C66" s="26"/>
      <c r="D66" s="26"/>
      <c r="E66" s="26"/>
      <c r="F66" s="27"/>
      <c r="G66" s="11" t="s">
        <v>22</v>
      </c>
      <c r="H66" s="11" t="s">
        <v>22</v>
      </c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9" t="s">
        <v>71</v>
      </c>
      <c r="G67" s="18">
        <v>20</v>
      </c>
      <c r="H67" s="18" t="s">
        <v>22</v>
      </c>
      <c r="I67" s="16">
        <f>SUM(I39:I66)</f>
        <v>6</v>
      </c>
      <c r="J67" s="13">
        <f>IF(I67&gt;G67," &lt;-C.H. PLANEJADA ACIMA DO MÁXIMO","")</f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8" t="s">
        <v>72</v>
      </c>
      <c r="C69" s="26"/>
      <c r="D69" s="26"/>
      <c r="E69" s="26"/>
      <c r="F69" s="26"/>
      <c r="G69" s="26"/>
      <c r="H69" s="26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30"/>
      <c r="C70" s="31"/>
      <c r="D70" s="31"/>
      <c r="E70" s="31"/>
      <c r="F70" s="31"/>
      <c r="G70" s="10" t="s">
        <v>18</v>
      </c>
      <c r="H70" s="10" t="s">
        <v>19</v>
      </c>
      <c r="I70" s="10" t="s">
        <v>20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25" t="s">
        <v>73</v>
      </c>
      <c r="C71" s="26"/>
      <c r="D71" s="26"/>
      <c r="E71" s="26"/>
      <c r="F71" s="27"/>
      <c r="G71" s="11" t="s">
        <v>22</v>
      </c>
      <c r="H71" s="11" t="s">
        <v>22</v>
      </c>
      <c r="I71" s="17">
        <v>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1"/>
      <c r="B72" s="25" t="s">
        <v>74</v>
      </c>
      <c r="C72" s="26"/>
      <c r="D72" s="26"/>
      <c r="E72" s="26"/>
      <c r="F72" s="27"/>
      <c r="G72" s="11" t="s">
        <v>22</v>
      </c>
      <c r="H72" s="11" t="s">
        <v>22</v>
      </c>
      <c r="I72" s="1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25" t="s">
        <v>75</v>
      </c>
      <c r="C73" s="26"/>
      <c r="D73" s="26"/>
      <c r="E73" s="26"/>
      <c r="F73" s="27"/>
      <c r="G73" s="11" t="s">
        <v>22</v>
      </c>
      <c r="H73" s="11" t="s">
        <v>22</v>
      </c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5" t="s">
        <v>76</v>
      </c>
      <c r="C74" s="26"/>
      <c r="D74" s="26"/>
      <c r="E74" s="26"/>
      <c r="F74" s="27"/>
      <c r="G74" s="11" t="s">
        <v>22</v>
      </c>
      <c r="H74" s="11" t="s">
        <v>22</v>
      </c>
      <c r="I74" s="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>
      <c r="A75" s="1"/>
      <c r="B75" s="25" t="s">
        <v>77</v>
      </c>
      <c r="C75" s="26"/>
      <c r="D75" s="26"/>
      <c r="E75" s="26"/>
      <c r="F75" s="27"/>
      <c r="G75" s="11" t="s">
        <v>22</v>
      </c>
      <c r="H75" s="11" t="s">
        <v>22</v>
      </c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5" customHeight="1">
      <c r="A76" s="1"/>
      <c r="B76" s="25" t="s">
        <v>78</v>
      </c>
      <c r="C76" s="26"/>
      <c r="D76" s="26"/>
      <c r="E76" s="26"/>
      <c r="F76" s="27"/>
      <c r="G76" s="11" t="s">
        <v>22</v>
      </c>
      <c r="H76" s="11" t="s">
        <v>22</v>
      </c>
      <c r="I76" s="17">
        <v>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9" customHeight="1">
      <c r="A77" s="1"/>
      <c r="B77" s="25" t="s">
        <v>79</v>
      </c>
      <c r="C77" s="26"/>
      <c r="D77" s="26"/>
      <c r="E77" s="26"/>
      <c r="F77" s="27"/>
      <c r="G77" s="11" t="s">
        <v>22</v>
      </c>
      <c r="H77" s="11" t="s">
        <v>22</v>
      </c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customHeight="1">
      <c r="A78" s="1"/>
      <c r="B78" s="25" t="s">
        <v>80</v>
      </c>
      <c r="C78" s="26"/>
      <c r="D78" s="26"/>
      <c r="E78" s="26"/>
      <c r="F78" s="27"/>
      <c r="G78" s="11" t="s">
        <v>22</v>
      </c>
      <c r="H78" s="11" t="s">
        <v>22</v>
      </c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4.25" customHeight="1">
      <c r="A79" s="1"/>
      <c r="B79" s="25" t="s">
        <v>81</v>
      </c>
      <c r="C79" s="26"/>
      <c r="D79" s="26"/>
      <c r="E79" s="26"/>
      <c r="F79" s="27"/>
      <c r="G79" s="11" t="s">
        <v>22</v>
      </c>
      <c r="H79" s="11" t="s">
        <v>22</v>
      </c>
      <c r="I79" s="1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9.75" customHeight="1">
      <c r="A80" s="1"/>
      <c r="B80" s="25" t="s">
        <v>82</v>
      </c>
      <c r="C80" s="26"/>
      <c r="D80" s="26"/>
      <c r="E80" s="26"/>
      <c r="F80" s="27"/>
      <c r="G80" s="11" t="s">
        <v>22</v>
      </c>
      <c r="H80" s="11" t="s">
        <v>22</v>
      </c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2" customHeight="1">
      <c r="A81" s="1"/>
      <c r="B81" s="25" t="s">
        <v>83</v>
      </c>
      <c r="C81" s="26"/>
      <c r="D81" s="26"/>
      <c r="E81" s="26"/>
      <c r="F81" s="27"/>
      <c r="G81" s="11" t="s">
        <v>22</v>
      </c>
      <c r="H81" s="11" t="s">
        <v>22</v>
      </c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25" t="s">
        <v>84</v>
      </c>
      <c r="C82" s="26"/>
      <c r="D82" s="26"/>
      <c r="E82" s="26"/>
      <c r="F82" s="27"/>
      <c r="G82" s="11" t="s">
        <v>22</v>
      </c>
      <c r="H82" s="11" t="s">
        <v>22</v>
      </c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25" t="s">
        <v>85</v>
      </c>
      <c r="C83" s="26"/>
      <c r="D83" s="26"/>
      <c r="E83" s="26"/>
      <c r="F83" s="27"/>
      <c r="G83" s="11" t="s">
        <v>22</v>
      </c>
      <c r="H83" s="11" t="s">
        <v>22</v>
      </c>
      <c r="I83" s="1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25" t="s">
        <v>86</v>
      </c>
      <c r="C84" s="26"/>
      <c r="D84" s="26"/>
      <c r="E84" s="26"/>
      <c r="F84" s="27"/>
      <c r="G84" s="11" t="s">
        <v>22</v>
      </c>
      <c r="H84" s="11" t="s">
        <v>22</v>
      </c>
      <c r="I84" s="1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>
      <c r="A85" s="1"/>
      <c r="B85" s="25" t="s">
        <v>87</v>
      </c>
      <c r="C85" s="26"/>
      <c r="D85" s="26"/>
      <c r="E85" s="26"/>
      <c r="F85" s="27"/>
      <c r="G85" s="11" t="s">
        <v>22</v>
      </c>
      <c r="H85" s="11" t="s">
        <v>22</v>
      </c>
      <c r="I85" s="1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5" t="s">
        <v>88</v>
      </c>
      <c r="C86" s="26"/>
      <c r="D86" s="26"/>
      <c r="E86" s="26"/>
      <c r="F86" s="27"/>
      <c r="G86" s="11" t="s">
        <v>22</v>
      </c>
      <c r="H86" s="11" t="s">
        <v>22</v>
      </c>
      <c r="I86" s="1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25" t="s">
        <v>89</v>
      </c>
      <c r="C87" s="26"/>
      <c r="D87" s="26"/>
      <c r="E87" s="26"/>
      <c r="F87" s="27"/>
      <c r="G87" s="11" t="s">
        <v>22</v>
      </c>
      <c r="H87" s="11" t="s">
        <v>22</v>
      </c>
      <c r="I87" s="1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32" t="s">
        <v>90</v>
      </c>
      <c r="C88" s="31"/>
      <c r="D88" s="31"/>
      <c r="E88" s="31"/>
      <c r="F88" s="31"/>
      <c r="G88" s="18">
        <v>20</v>
      </c>
      <c r="H88" s="18" t="s">
        <v>22</v>
      </c>
      <c r="I88" s="16">
        <f>SUM(I71:I87)</f>
        <v>4</v>
      </c>
      <c r="J88" s="13">
        <f>IF(I88&gt;G88," &lt;-EXCEDEU C.H. MÁXIMA","")</f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30"/>
      <c r="C89" s="31"/>
      <c r="D89" s="31"/>
      <c r="E89" s="31"/>
      <c r="F89" s="3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33" t="s">
        <v>91</v>
      </c>
      <c r="C90" s="34"/>
      <c r="D90" s="34"/>
      <c r="E90" s="34"/>
      <c r="F90" s="34"/>
      <c r="G90" s="34"/>
      <c r="H90" s="34"/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30"/>
      <c r="C91" s="31"/>
      <c r="D91" s="31"/>
      <c r="E91" s="31"/>
      <c r="F91" s="31"/>
      <c r="G91" s="10" t="s">
        <v>18</v>
      </c>
      <c r="H91" s="10" t="s">
        <v>19</v>
      </c>
      <c r="I91" s="10" t="s">
        <v>20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>
      <c r="A92" s="1"/>
      <c r="B92" s="25" t="s">
        <v>92</v>
      </c>
      <c r="C92" s="26"/>
      <c r="D92" s="26"/>
      <c r="E92" s="26"/>
      <c r="F92" s="27"/>
      <c r="G92" s="11" t="s">
        <v>22</v>
      </c>
      <c r="H92" s="11" t="s">
        <v>22</v>
      </c>
      <c r="I92" s="1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>
      <c r="A93" s="1"/>
      <c r="B93" s="25" t="s">
        <v>93</v>
      </c>
      <c r="C93" s="26"/>
      <c r="D93" s="26"/>
      <c r="E93" s="26"/>
      <c r="F93" s="27"/>
      <c r="G93" s="11" t="s">
        <v>22</v>
      </c>
      <c r="H93" s="11" t="s">
        <v>22</v>
      </c>
      <c r="I93" s="1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5" t="s">
        <v>94</v>
      </c>
      <c r="C94" s="26"/>
      <c r="D94" s="26"/>
      <c r="E94" s="26"/>
      <c r="F94" s="27"/>
      <c r="G94" s="11" t="s">
        <v>22</v>
      </c>
      <c r="H94" s="11" t="s">
        <v>22</v>
      </c>
      <c r="I94" s="17">
        <v>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5" t="s">
        <v>95</v>
      </c>
      <c r="C95" s="26"/>
      <c r="D95" s="26"/>
      <c r="E95" s="26"/>
      <c r="F95" s="27"/>
      <c r="G95" s="11" t="s">
        <v>22</v>
      </c>
      <c r="H95" s="11" t="s">
        <v>22</v>
      </c>
      <c r="I95" s="1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>
      <c r="A96" s="1"/>
      <c r="B96" s="25" t="s">
        <v>96</v>
      </c>
      <c r="C96" s="26"/>
      <c r="D96" s="26"/>
      <c r="E96" s="26"/>
      <c r="F96" s="27"/>
      <c r="G96" s="11" t="s">
        <v>22</v>
      </c>
      <c r="H96" s="11" t="s">
        <v>22</v>
      </c>
      <c r="I96" s="1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>
      <c r="A97" s="1"/>
      <c r="B97" s="25" t="s">
        <v>97</v>
      </c>
      <c r="C97" s="26"/>
      <c r="D97" s="26"/>
      <c r="E97" s="26"/>
      <c r="F97" s="27"/>
      <c r="G97" s="11" t="s">
        <v>22</v>
      </c>
      <c r="H97" s="11" t="s">
        <v>22</v>
      </c>
      <c r="I97" s="1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5" t="s">
        <v>98</v>
      </c>
      <c r="C98" s="26"/>
      <c r="D98" s="26"/>
      <c r="E98" s="26"/>
      <c r="F98" s="27"/>
      <c r="G98" s="11" t="s">
        <v>22</v>
      </c>
      <c r="H98" s="11" t="s">
        <v>22</v>
      </c>
      <c r="I98" s="1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1"/>
      <c r="B99" s="25" t="s">
        <v>99</v>
      </c>
      <c r="C99" s="26"/>
      <c r="D99" s="26"/>
      <c r="E99" s="26"/>
      <c r="F99" s="27"/>
      <c r="G99" s="11" t="s">
        <v>22</v>
      </c>
      <c r="H99" s="11" t="s">
        <v>22</v>
      </c>
      <c r="I99" s="1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>
      <c r="A100" s="1"/>
      <c r="B100" s="25" t="s">
        <v>100</v>
      </c>
      <c r="C100" s="26"/>
      <c r="D100" s="26"/>
      <c r="E100" s="26"/>
      <c r="F100" s="27"/>
      <c r="G100" s="11" t="s">
        <v>22</v>
      </c>
      <c r="H100" s="11" t="s">
        <v>22</v>
      </c>
      <c r="I100" s="1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5" t="s">
        <v>101</v>
      </c>
      <c r="C101" s="26"/>
      <c r="D101" s="26"/>
      <c r="E101" s="26"/>
      <c r="F101" s="27"/>
      <c r="G101" s="11" t="s">
        <v>22</v>
      </c>
      <c r="H101" s="11" t="s">
        <v>22</v>
      </c>
      <c r="I101" s="1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32" t="s">
        <v>102</v>
      </c>
      <c r="C102" s="31"/>
      <c r="D102" s="31"/>
      <c r="E102" s="31"/>
      <c r="F102" s="31"/>
      <c r="G102" s="18" t="s">
        <v>22</v>
      </c>
      <c r="H102" s="18" t="s">
        <v>22</v>
      </c>
      <c r="I102" s="19">
        <f>SUM(I92:I101)</f>
        <v>2</v>
      </c>
      <c r="J102" s="13">
        <f>IF(I102&gt;G102," &lt;-EXCEDEU C.H. MÁXIMA","")</f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9" t="s">
        <v>103</v>
      </c>
      <c r="I104" s="20">
        <f>IF(I16&lt;&gt;"",I102+I88+I67+I35+I16,)</f>
        <v>40</v>
      </c>
      <c r="J104" s="13">
        <f>IF(I104&lt;&gt;L3," &lt;-C.H. TOTAL DIFERENTE DO REGIME DE TRABALHO","")</f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1" t="s">
        <v>104</v>
      </c>
      <c r="C106" s="1"/>
      <c r="D106" s="22"/>
      <c r="E106" s="22"/>
      <c r="F106" s="23"/>
      <c r="G106" s="22"/>
      <c r="H106" s="2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2"/>
      <c r="C107" s="21"/>
      <c r="D107" s="22"/>
      <c r="E107" s="22"/>
      <c r="F107" s="23"/>
      <c r="G107" s="22"/>
      <c r="H107" s="2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1"/>
      <c r="B108" s="1" t="s">
        <v>105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4" t="s">
        <v>106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95">
    <mergeCell ref="B52:F52"/>
    <mergeCell ref="B53:F53"/>
    <mergeCell ref="B54:F5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7:I37"/>
    <mergeCell ref="B39:F39"/>
    <mergeCell ref="B40:F40"/>
    <mergeCell ref="B41:F41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8:I18"/>
    <mergeCell ref="B20:F20"/>
    <mergeCell ref="B21:F21"/>
    <mergeCell ref="B22:F22"/>
    <mergeCell ref="B23:F23"/>
    <mergeCell ref="C10:E10"/>
    <mergeCell ref="G10:I10"/>
    <mergeCell ref="B12:I12"/>
    <mergeCell ref="B14:F14"/>
    <mergeCell ref="B15:F15"/>
    <mergeCell ref="C6:I6"/>
    <mergeCell ref="C7:I7"/>
    <mergeCell ref="C8:D8"/>
    <mergeCell ref="F8:I8"/>
    <mergeCell ref="C9:E9"/>
    <mergeCell ref="G9:I9"/>
    <mergeCell ref="B1:I1"/>
    <mergeCell ref="C2:I2"/>
    <mergeCell ref="C3:I3"/>
    <mergeCell ref="C4:I4"/>
    <mergeCell ref="C5:I5"/>
    <mergeCell ref="B99:F99"/>
    <mergeCell ref="B100:F100"/>
    <mergeCell ref="B101:F101"/>
    <mergeCell ref="B102:F102"/>
    <mergeCell ref="B92:F92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I90"/>
    <mergeCell ref="B91:F91"/>
    <mergeCell ref="B82:F82"/>
    <mergeCell ref="B83:F83"/>
    <mergeCell ref="B84:F84"/>
    <mergeCell ref="B85:F85"/>
    <mergeCell ref="B86:F8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6:F76"/>
    <mergeCell ref="B65:F65"/>
    <mergeCell ref="B66:F66"/>
    <mergeCell ref="B69:I69"/>
    <mergeCell ref="B70:F70"/>
    <mergeCell ref="B71:F71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</mergeCells>
  <conditionalFormatting sqref="I67 I88 I102 I35">
    <cfRule type="cellIs" priority="1" dxfId="0" operator="greaterThan">
      <formula>$L$3</formula>
    </cfRule>
  </conditionalFormatting>
  <conditionalFormatting sqref="I102">
    <cfRule type="cellIs" priority="2" dxfId="0" operator="greaterThan">
      <formula>$G$102</formula>
    </cfRule>
  </conditionalFormatting>
  <conditionalFormatting sqref="I67">
    <cfRule type="cellIs" priority="3" dxfId="0" operator="greaterThan">
      <formula>$G$67</formula>
    </cfRule>
  </conditionalFormatting>
  <conditionalFormatting sqref="I88">
    <cfRule type="cellIs" priority="4" dxfId="0" operator="greaterThan">
      <formula>$G$88</formula>
    </cfRule>
  </conditionalFormatting>
  <conditionalFormatting sqref="C2:I7">
    <cfRule type="cellIs" priority="5" dxfId="6" operator="equal">
      <formula>$L$2</formula>
    </cfRule>
  </conditionalFormatting>
  <conditionalFormatting sqref="C8:C9">
    <cfRule type="cellIs" priority="6" dxfId="6" operator="equal">
      <formula>$I$3</formula>
    </cfRule>
  </conditionalFormatting>
  <conditionalFormatting sqref="I104">
    <cfRule type="cellIs" priority="7" dxfId="0" operator="notEqual">
      <formula>$L$3</formula>
    </cfRule>
  </conditionalFormatting>
  <conditionalFormatting sqref="C10 I14">
    <cfRule type="cellIs" priority="8" dxfId="6" operator="equal">
      <formula>""</formula>
    </cfRule>
  </conditionalFormatting>
  <conditionalFormatting sqref="I16">
    <cfRule type="cellIs" priority="9" dxfId="0" operator="lessThan">
      <formula>$H$16</formula>
    </cfRule>
  </conditionalFormatting>
  <conditionalFormatting sqref="I16">
    <cfRule type="cellIs" priority="10" dxfId="0" operator="greaterThan">
      <formula>$G$16</formula>
    </cfRule>
  </conditionalFormatting>
  <conditionalFormatting sqref="G16">
    <cfRule type="cellIs" priority="11" dxfId="0" operator="equal">
      <formula>"Regime?"</formula>
    </cfRule>
  </conditionalFormatting>
  <conditionalFormatting sqref="I20:I21">
    <cfRule type="cellIs" priority="12" dxfId="0" operator="greaterThan">
      <formula>$G$20</formula>
    </cfRule>
  </conditionalFormatting>
  <conditionalFormatting sqref="G20:G21">
    <cfRule type="cellIs" priority="13" dxfId="0" operator="equal">
      <formula>"Aulas?"</formula>
    </cfRule>
  </conditionalFormatting>
  <conditionalFormatting sqref="I14">
    <cfRule type="cellIs" priority="14" dxfId="0" operator="lessThan">
      <formula>$H$14</formula>
    </cfRule>
  </conditionalFormatting>
  <dataValidations count="3">
    <dataValidation type="list" allowBlank="1" showErrorMessage="1" sqref="C8">
      <formula1>"Efetivo,Substituto"</formula1>
    </dataValidation>
    <dataValidation type="list" allowBlank="1" showErrorMessage="1" sqref="C10">
      <formula1>"Não,Sim (Art. 9º),Sim (Art. 10)"</formula1>
    </dataValidation>
    <dataValidation type="list" allowBlank="1" showErrorMessage="1" sqref="C9">
      <formula1>"40h com DE,40h sem DE,20h"</formula1>
    </dataValidation>
  </dataValidations>
  <printOptions/>
  <pageMargins left="0.522222222222222" right="0.372916666666667" top="0.557638888888889" bottom="0.51944444444444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Medeiros</dc:creator>
  <cp:keywords/>
  <dc:description/>
  <cp:lastModifiedBy>HP Inc.</cp:lastModifiedBy>
  <dcterms:created xsi:type="dcterms:W3CDTF">2020-12-21T18:30:56Z</dcterms:created>
  <dcterms:modified xsi:type="dcterms:W3CDTF">2021-08-30T17:17:11Z</dcterms:modified>
  <cp:category/>
  <cp:version/>
  <cp:contentType/>
  <cp:contentStatus/>
</cp:coreProperties>
</file>